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робоча\фінплан 2020\"/>
    </mc:Choice>
  </mc:AlternateContent>
  <bookViews>
    <workbookView xWindow="0" yWindow="0" windowWidth="20400" windowHeight="7770" tabRatio="591"/>
  </bookViews>
  <sheets>
    <sheet name="ПЛАН на 2020" sheetId="7" r:id="rId1"/>
  </sheets>
  <calcPr calcId="162913"/>
</workbook>
</file>

<file path=xl/calcChain.xml><?xml version="1.0" encoding="utf-8"?>
<calcChain xmlns="http://schemas.openxmlformats.org/spreadsheetml/2006/main">
  <c r="E71" i="7" l="1"/>
  <c r="C75" i="7"/>
  <c r="C36" i="7" l="1"/>
  <c r="C83" i="7" l="1"/>
  <c r="C81" i="7"/>
  <c r="C67" i="7"/>
  <c r="C68" i="7"/>
  <c r="D78" i="7" l="1"/>
  <c r="C22" i="7" l="1"/>
  <c r="C23" i="7"/>
  <c r="C80" i="7" l="1"/>
  <c r="C58" i="7" l="1"/>
  <c r="C11" i="7" l="1"/>
  <c r="F53" i="7" l="1"/>
  <c r="C32" i="7" l="1"/>
  <c r="C28" i="7"/>
  <c r="C26" i="7"/>
  <c r="C70" i="7"/>
  <c r="F38" i="7"/>
  <c r="G38" i="7"/>
  <c r="H38" i="7"/>
  <c r="C45" i="7"/>
  <c r="C54" i="7"/>
  <c r="C55" i="7"/>
  <c r="C60" i="7"/>
  <c r="C82" i="7"/>
  <c r="C79" i="7"/>
  <c r="C76" i="7"/>
  <c r="F78" i="7"/>
  <c r="G78" i="7"/>
  <c r="H78" i="7"/>
  <c r="E78" i="7"/>
  <c r="C78" i="7" s="1"/>
  <c r="E53" i="7"/>
  <c r="D53" i="7"/>
  <c r="D38" i="7"/>
  <c r="D16" i="7"/>
  <c r="C77" i="7"/>
  <c r="C47" i="7"/>
  <c r="C46" i="7"/>
  <c r="C44" i="7"/>
  <c r="C42" i="7"/>
  <c r="E38" i="7"/>
  <c r="E16" i="7"/>
  <c r="C27" i="7"/>
  <c r="C25" i="7"/>
  <c r="D13" i="7" l="1"/>
  <c r="D7" i="7" s="1"/>
  <c r="E13" i="7"/>
  <c r="H53" i="7"/>
  <c r="G53" i="7"/>
  <c r="G13" i="7" s="1"/>
  <c r="H16" i="7"/>
  <c r="F16" i="7"/>
  <c r="F13" i="7" s="1"/>
  <c r="D5" i="7" l="1"/>
  <c r="H13" i="7"/>
  <c r="C10" i="7"/>
  <c r="C9" i="7"/>
  <c r="C37" i="7"/>
  <c r="C35" i="7"/>
  <c r="C74" i="7"/>
  <c r="C73" i="7"/>
  <c r="C72" i="7"/>
  <c r="C69" i="7"/>
  <c r="C66" i="7"/>
  <c r="C65" i="7"/>
  <c r="C64" i="7"/>
  <c r="C63" i="7"/>
  <c r="C62" i="7"/>
  <c r="C61" i="7"/>
  <c r="C59" i="7"/>
  <c r="C57" i="7"/>
  <c r="C56" i="7"/>
  <c r="C52" i="7"/>
  <c r="C51" i="7"/>
  <c r="C50" i="7"/>
  <c r="C49" i="7"/>
  <c r="C48" i="7"/>
  <c r="C43" i="7"/>
  <c r="C41" i="7"/>
  <c r="C40" i="7"/>
  <c r="C39" i="7"/>
  <c r="C34" i="7"/>
  <c r="C24" i="7"/>
  <c r="C21" i="7"/>
  <c r="C20" i="7"/>
  <c r="C19" i="7"/>
  <c r="C18" i="7"/>
  <c r="C17" i="7"/>
  <c r="C15" i="7"/>
  <c r="C14" i="7"/>
  <c r="C53" i="7" l="1"/>
  <c r="C38" i="7"/>
  <c r="C16" i="7"/>
  <c r="E6" i="7"/>
  <c r="C6" i="7" s="1"/>
  <c r="E5" i="7"/>
  <c r="C5" i="7" s="1"/>
  <c r="C71" i="7"/>
  <c r="C13" i="7" l="1"/>
  <c r="C7" i="7"/>
</calcChain>
</file>

<file path=xl/sharedStrings.xml><?xml version="1.0" encoding="utf-8"?>
<sst xmlns="http://schemas.openxmlformats.org/spreadsheetml/2006/main" count="94" uniqueCount="91">
  <si>
    <t>Національна  СЗУ</t>
  </si>
  <si>
    <t>реактиви для аналізаторів крові, сечі</t>
  </si>
  <si>
    <t>ремонт та техобслуговування  аналізаторів крові  та сечі</t>
  </si>
  <si>
    <t>миючі засоби</t>
  </si>
  <si>
    <t>Водопостачання та водовідведення</t>
  </si>
  <si>
    <t>Електрична енергія</t>
  </si>
  <si>
    <t>Природний газ</t>
  </si>
  <si>
    <t>ЕНЕРГОНОСІЇ</t>
  </si>
  <si>
    <t>ремонт переферійного обладнання</t>
  </si>
  <si>
    <t>оренда приміщення та автотранспорту</t>
  </si>
  <si>
    <t>Дохід НСЗУ</t>
  </si>
  <si>
    <t>Дохід  від райбюджету та ОТГ</t>
  </si>
  <si>
    <t xml:space="preserve">    ВИДАТКИ:</t>
  </si>
  <si>
    <t>в тому числі дохід по видах надходжень:</t>
  </si>
  <si>
    <t>вироби медичного призначення(шприці,системиПР, рукавички,вата,бинти,ємність для біологічної рідини)</t>
  </si>
  <si>
    <t>імуносиприсивні препарати Карпівка</t>
  </si>
  <si>
    <t>лікарський засіб дефирилін смт.Широке</t>
  </si>
  <si>
    <t>туберкулін</t>
  </si>
  <si>
    <t>Заробітна плата</t>
  </si>
  <si>
    <t>Нарахування на заробітну плату</t>
  </si>
  <si>
    <t>Предмети,матеріали,обладнання</t>
  </si>
  <si>
    <t>Медикаменти та перев"язувальний матеріал</t>
  </si>
  <si>
    <t>Послуги(крім комунальних)</t>
  </si>
  <si>
    <t>Видатки  на оплату відрядження</t>
  </si>
  <si>
    <t xml:space="preserve">Відшкодування  лікарських засобів  за рецептами лікарів </t>
  </si>
  <si>
    <t xml:space="preserve">Дохід   з місцевого бюджету </t>
  </si>
  <si>
    <t>тонер для заправки оргтехніки</t>
  </si>
  <si>
    <t>канцелярське приладдя</t>
  </si>
  <si>
    <t>медикаменти  для невідкладної допомоги , наркотики</t>
  </si>
  <si>
    <t>ремонт та технічне обслуговування автотранспорту</t>
  </si>
  <si>
    <t>послуги з контуру заземлення</t>
  </si>
  <si>
    <t>Директор</t>
  </si>
  <si>
    <t>О.М.Балагура</t>
  </si>
  <si>
    <t>Головний бухгалтер</t>
  </si>
  <si>
    <t>Ю.М.Демиденко</t>
  </si>
  <si>
    <t xml:space="preserve">по КНП "Широківський центр ПМД"   </t>
  </si>
  <si>
    <t>РАЗОМ на 2020 р.</t>
  </si>
  <si>
    <t>Сума по договору на 2020 р.</t>
  </si>
  <si>
    <t xml:space="preserve">папір копіювальний </t>
  </si>
  <si>
    <t>запасні частини, автошини</t>
  </si>
  <si>
    <t>Бланкова продукція</t>
  </si>
  <si>
    <t xml:space="preserve">Будівельні матеріали </t>
  </si>
  <si>
    <t>Електрична продукція</t>
  </si>
  <si>
    <t>господарчі матеріали</t>
  </si>
  <si>
    <t>Спирт етиловий 70%</t>
  </si>
  <si>
    <t>Папір кардіограмний для ЕКГ</t>
  </si>
  <si>
    <t>засоби для догляду за руками</t>
  </si>
  <si>
    <t>Прилади для перевірки фізичних характеристик</t>
  </si>
  <si>
    <t>Прилади для вимірювання витрати рівня та тиску рідини і газів</t>
  </si>
  <si>
    <t>Системи реєстрації медичної інформації  та дослідне обладнання (індикаторні смужки)</t>
  </si>
  <si>
    <t>страхування автотранспорту,страхування життя водіїв</t>
  </si>
  <si>
    <t>Інші видатки</t>
  </si>
  <si>
    <t>медичне обладнання</t>
  </si>
  <si>
    <t xml:space="preserve"> переферійне обладнання</t>
  </si>
  <si>
    <t>Сантехнічне обладнання</t>
  </si>
  <si>
    <t>Вода питна бутильована</t>
  </si>
  <si>
    <t>пластикові стаканчики</t>
  </si>
  <si>
    <t>телемедицина</t>
  </si>
  <si>
    <t>Дохід від державного бюджету</t>
  </si>
  <si>
    <t>Дохід від обласного бюджету</t>
  </si>
  <si>
    <t>Рекламна продукція</t>
  </si>
  <si>
    <t>Медичне обладнання та вироби медичного призначення</t>
  </si>
  <si>
    <t xml:space="preserve">Депутатські кошти </t>
  </si>
  <si>
    <t>Розрахунково касове обслуговування</t>
  </si>
  <si>
    <t>Семінари-навчання</t>
  </si>
  <si>
    <t>програмне забезпечення та супровід</t>
  </si>
  <si>
    <t>Ваги</t>
  </si>
  <si>
    <t>Капітальні трансферти підприємства</t>
  </si>
  <si>
    <t xml:space="preserve">УТОЧНЕНИЙ ФІНАНСОВИЙ  ПЛАН на 2020 р.                       </t>
  </si>
  <si>
    <t>послуги інтернет провайдерів</t>
  </si>
  <si>
    <t>підготовка до опалювального сезону</t>
  </si>
  <si>
    <t xml:space="preserve">олива моторна </t>
  </si>
  <si>
    <t>дезинфікуючі засоби та засоби індивідуального захисту</t>
  </si>
  <si>
    <t>комп'ютер, принтер</t>
  </si>
  <si>
    <t>Поточний ремонт приміщення  Широківської та Карпівської амбулаторій</t>
  </si>
  <si>
    <t>Фінансовий план на 2020 р.</t>
  </si>
  <si>
    <t xml:space="preserve">бензин, дизпаливо </t>
  </si>
  <si>
    <t>Вікна, двері та фурнітура</t>
  </si>
  <si>
    <t>Національна  СЗУ COVID-19</t>
  </si>
  <si>
    <t>спецодяг</t>
  </si>
  <si>
    <t>Невикористані залишки НСЗУ минулого року</t>
  </si>
  <si>
    <t>Капітальний ремонт (пандуси)</t>
  </si>
  <si>
    <t>пакети послуг з дослідження молочної залози</t>
  </si>
  <si>
    <t>проектно кошторисна документація</t>
  </si>
  <si>
    <t>кондиціонери</t>
  </si>
  <si>
    <t xml:space="preserve">періодичні видання </t>
  </si>
  <si>
    <t>Оплата інших енергоносіїв</t>
  </si>
  <si>
    <t>послуги з дератизації</t>
  </si>
  <si>
    <t>інформаційні послуги, послуги зв'язку, послуги з акредитації</t>
  </si>
  <si>
    <t>Меблі, сейфи</t>
  </si>
  <si>
    <t>Голові Широківської селищної ради О.А. Кокулу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</si>
</sst>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/>
    <xf numFmtId="0" fontId="3" fillId="0" borderId="0" xfId="0" applyFont="1"/>
    <xf numFmtId="2" fontId="4" fillId="0" borderId="1" xfId="0" applyNumberFormat="1" applyFont="1" applyBorder="1"/>
    <xf numFmtId="0" fontId="4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1" xfId="0" applyFont="1" applyBorder="1"/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/>
    <xf numFmtId="2" fontId="0" fillId="0" borderId="1" xfId="0" applyNumberFormat="1" applyBorder="1"/>
    <xf numFmtId="2" fontId="4" fillId="0" borderId="0" xfId="0" applyNumberFormat="1" applyFont="1" applyBorder="1" applyAlignment="1">
      <alignment wrapText="1"/>
    </xf>
    <xf numFmtId="2" fontId="4" fillId="0" borderId="0" xfId="0" applyNumberFormat="1" applyFont="1" applyBorder="1"/>
    <xf numFmtId="2" fontId="0" fillId="0" borderId="0" xfId="0" applyNumberFormat="1"/>
    <xf numFmtId="0" fontId="0" fillId="0" borderId="0" xfId="0" applyFont="1"/>
    <xf numFmtId="2" fontId="0" fillId="0" borderId="1" xfId="0" applyNumberFormat="1" applyFont="1" applyBorder="1"/>
    <xf numFmtId="2" fontId="3" fillId="0" borderId="1" xfId="0" applyNumberFormat="1" applyFont="1" applyBorder="1"/>
    <xf numFmtId="2" fontId="3" fillId="0" borderId="1" xfId="0" applyNumberFormat="1" applyFont="1" applyBorder="1" applyAlignment="1">
      <alignment wrapText="1"/>
    </xf>
    <xf numFmtId="0" fontId="5" fillId="0" borderId="0" xfId="0" applyFont="1"/>
    <xf numFmtId="0" fontId="0" fillId="0" borderId="1" xfId="0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2" fontId="4" fillId="0" borderId="0" xfId="0" applyNumberFormat="1" applyFont="1"/>
    <xf numFmtId="0" fontId="0" fillId="0" borderId="1" xfId="0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2" fontId="0" fillId="0" borderId="1" xfId="0" applyNumberFormat="1" applyFont="1" applyFill="1" applyBorder="1"/>
    <xf numFmtId="2" fontId="6" fillId="0" borderId="1" xfId="0" applyNumberFormat="1" applyFont="1" applyFill="1" applyBorder="1"/>
    <xf numFmtId="2" fontId="0" fillId="0" borderId="1" xfId="0" applyNumberFormat="1" applyFill="1" applyBorder="1"/>
    <xf numFmtId="2" fontId="4" fillId="0" borderId="0" xfId="0" applyNumberFormat="1" applyFont="1" applyFill="1" applyBorder="1"/>
    <xf numFmtId="2" fontId="0" fillId="0" borderId="0" xfId="0" applyNumberFormat="1" applyFill="1"/>
    <xf numFmtId="2" fontId="4" fillId="0" borderId="2" xfId="0" applyNumberFormat="1" applyFont="1" applyFill="1" applyBorder="1" applyAlignment="1">
      <alignment wrapText="1"/>
    </xf>
    <xf numFmtId="0" fontId="4" fillId="0" borderId="0" xfId="0" applyFont="1" applyFill="1"/>
    <xf numFmtId="2" fontId="8" fillId="0" borderId="1" xfId="0" applyNumberFormat="1" applyFont="1" applyFill="1" applyBorder="1"/>
    <xf numFmtId="2" fontId="4" fillId="0" borderId="0" xfId="0" applyNumberFormat="1" applyFont="1" applyFill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2" fillId="0" borderId="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topLeftCell="A67" zoomScaleNormal="100" workbookViewId="0">
      <selection activeCell="K11" sqref="K11"/>
    </sheetView>
  </sheetViews>
  <sheetFormatPr defaultRowHeight="15" x14ac:dyDescent="0.25"/>
  <cols>
    <col min="1" max="1" width="40.7109375" customWidth="1"/>
    <col min="2" max="2" width="13" style="21" customWidth="1"/>
    <col min="3" max="3" width="13.85546875" style="21" customWidth="1"/>
    <col min="4" max="4" width="14.5703125" style="41" customWidth="1"/>
    <col min="5" max="5" width="14.28515625" style="41" customWidth="1"/>
    <col min="6" max="7" width="13.42578125" style="21" customWidth="1"/>
    <col min="8" max="8" width="13.140625" style="21" customWidth="1"/>
    <col min="10" max="10" width="11.5703125" bestFit="1" customWidth="1"/>
  </cols>
  <sheetData>
    <row r="1" spans="1:10" ht="60" customHeight="1" x14ac:dyDescent="0.3">
      <c r="B1" s="53" t="s">
        <v>68</v>
      </c>
      <c r="C1" s="53"/>
      <c r="D1" s="53"/>
      <c r="E1" s="53"/>
      <c r="F1" s="55" t="s">
        <v>90</v>
      </c>
      <c r="G1" s="55"/>
      <c r="H1" s="55"/>
    </row>
    <row r="2" spans="1:10" ht="18.75" x14ac:dyDescent="0.3">
      <c r="A2" s="4"/>
      <c r="B2" s="54" t="s">
        <v>35</v>
      </c>
      <c r="C2" s="54"/>
      <c r="D2" s="54"/>
      <c r="E2" s="54"/>
      <c r="F2" s="16"/>
      <c r="G2" s="17"/>
      <c r="H2" s="17"/>
    </row>
    <row r="3" spans="1:10" ht="18.75" x14ac:dyDescent="0.25">
      <c r="A3" s="46"/>
      <c r="B3" s="48" t="s">
        <v>37</v>
      </c>
      <c r="C3" s="48" t="s">
        <v>75</v>
      </c>
      <c r="D3" s="50" t="s">
        <v>13</v>
      </c>
      <c r="E3" s="51"/>
      <c r="F3" s="51"/>
      <c r="G3" s="51"/>
      <c r="H3" s="52"/>
    </row>
    <row r="4" spans="1:10" ht="47.25" x14ac:dyDescent="0.25">
      <c r="A4" s="47"/>
      <c r="B4" s="49"/>
      <c r="C4" s="49"/>
      <c r="D4" s="34" t="s">
        <v>10</v>
      </c>
      <c r="E4" s="34" t="s">
        <v>11</v>
      </c>
      <c r="F4" s="30" t="s">
        <v>62</v>
      </c>
      <c r="G4" s="30" t="s">
        <v>58</v>
      </c>
      <c r="H4" s="30" t="s">
        <v>59</v>
      </c>
    </row>
    <row r="5" spans="1:10" ht="18.75" x14ac:dyDescent="0.3">
      <c r="A5" s="1" t="s">
        <v>36</v>
      </c>
      <c r="B5" s="12"/>
      <c r="C5" s="11">
        <f>SUM(D5:H5)</f>
        <v>23245906.730000004</v>
      </c>
      <c r="D5" s="35">
        <f>D7</f>
        <v>10908159.200000001</v>
      </c>
      <c r="E5" s="35">
        <f>SUM(E13)</f>
        <v>11909397.530000001</v>
      </c>
      <c r="F5" s="10">
        <v>100000</v>
      </c>
      <c r="G5" s="10">
        <v>297000</v>
      </c>
      <c r="H5" s="11">
        <v>31350</v>
      </c>
    </row>
    <row r="6" spans="1:10" ht="15.75" x14ac:dyDescent="0.25">
      <c r="A6" s="7" t="s">
        <v>25</v>
      </c>
      <c r="B6" s="13"/>
      <c r="C6" s="11">
        <f>E6+F6+G6+H6</f>
        <v>11909397.530000001</v>
      </c>
      <c r="D6" s="42"/>
      <c r="E6" s="35">
        <f>SUM(E13)</f>
        <v>11909397.530000001</v>
      </c>
      <c r="F6" s="9"/>
      <c r="G6" s="9"/>
      <c r="H6" s="13"/>
    </row>
    <row r="7" spans="1:10" ht="15.75" x14ac:dyDescent="0.25">
      <c r="A7" s="5" t="s">
        <v>0</v>
      </c>
      <c r="B7" s="6">
        <v>10084487</v>
      </c>
      <c r="C7" s="6">
        <f t="shared" ref="C7:C15" si="0">D7+E7+G7+H7</f>
        <v>10908159.200000001</v>
      </c>
      <c r="D7" s="36">
        <f>D13</f>
        <v>10908159.200000001</v>
      </c>
      <c r="E7" s="36"/>
      <c r="F7" s="6"/>
      <c r="G7" s="6"/>
      <c r="H7" s="6"/>
    </row>
    <row r="8" spans="1:10" ht="15.75" x14ac:dyDescent="0.25">
      <c r="A8" s="5" t="s">
        <v>78</v>
      </c>
      <c r="B8" s="6">
        <v>407536.4</v>
      </c>
      <c r="C8" s="6">
        <v>407536.4</v>
      </c>
      <c r="D8" s="6">
        <v>407536.4</v>
      </c>
      <c r="E8" s="36"/>
      <c r="F8" s="6"/>
      <c r="G8" s="6"/>
      <c r="H8" s="6"/>
    </row>
    <row r="9" spans="1:10" ht="15.75" x14ac:dyDescent="0.25">
      <c r="A9" s="5" t="s">
        <v>58</v>
      </c>
      <c r="B9" s="3"/>
      <c r="C9" s="6">
        <f t="shared" si="0"/>
        <v>297000</v>
      </c>
      <c r="D9" s="36"/>
      <c r="E9" s="36"/>
      <c r="F9" s="6"/>
      <c r="G9" s="6">
        <v>297000</v>
      </c>
      <c r="H9" s="6"/>
    </row>
    <row r="10" spans="1:10" ht="15.75" x14ac:dyDescent="0.25">
      <c r="A10" s="5" t="s">
        <v>59</v>
      </c>
      <c r="B10" s="3"/>
      <c r="C10" s="6">
        <f t="shared" si="0"/>
        <v>31350</v>
      </c>
      <c r="D10" s="36"/>
      <c r="E10" s="36"/>
      <c r="F10" s="6"/>
      <c r="G10" s="6"/>
      <c r="H10" s="6">
        <v>31350</v>
      </c>
    </row>
    <row r="11" spans="1:10" s="4" customFormat="1" ht="31.5" customHeight="1" x14ac:dyDescent="0.25">
      <c r="A11" s="33" t="s">
        <v>80</v>
      </c>
      <c r="B11" s="6">
        <v>416135.8</v>
      </c>
      <c r="C11" s="6">
        <f>B11</f>
        <v>416135.8</v>
      </c>
      <c r="D11" s="43"/>
      <c r="E11" s="36"/>
      <c r="F11" s="6"/>
      <c r="G11" s="6"/>
      <c r="H11" s="6"/>
    </row>
    <row r="12" spans="1:10" ht="15.75" x14ac:dyDescent="0.25">
      <c r="A12" s="5" t="s">
        <v>62</v>
      </c>
      <c r="B12" s="3"/>
      <c r="C12" s="6">
        <v>100000</v>
      </c>
      <c r="D12" s="36"/>
      <c r="E12" s="36"/>
      <c r="F12" s="6">
        <v>100000</v>
      </c>
      <c r="G12" s="6"/>
      <c r="H12" s="6"/>
    </row>
    <row r="13" spans="1:10" ht="15.75" x14ac:dyDescent="0.25">
      <c r="A13" s="5" t="s">
        <v>12</v>
      </c>
      <c r="B13" s="3"/>
      <c r="C13" s="6">
        <f t="shared" ref="C13:H13" si="1">C14+C15+C16+C38+C53+C70+C71+C76+C77+C78</f>
        <v>23221906.73</v>
      </c>
      <c r="D13" s="36">
        <f t="shared" si="1"/>
        <v>10908159.200000001</v>
      </c>
      <c r="E13" s="36">
        <f t="shared" si="1"/>
        <v>11909397.530000001</v>
      </c>
      <c r="F13" s="6">
        <f t="shared" si="1"/>
        <v>100000</v>
      </c>
      <c r="G13" s="6">
        <f t="shared" si="1"/>
        <v>297000</v>
      </c>
      <c r="H13" s="6">
        <f t="shared" si="1"/>
        <v>31350</v>
      </c>
      <c r="I13" s="2"/>
    </row>
    <row r="14" spans="1:10" ht="15.75" x14ac:dyDescent="0.25">
      <c r="A14" s="5" t="s">
        <v>18</v>
      </c>
      <c r="B14" s="3"/>
      <c r="C14" s="6">
        <f t="shared" si="0"/>
        <v>10918053.210000001</v>
      </c>
      <c r="D14" s="36">
        <v>7252478.21</v>
      </c>
      <c r="E14" s="36">
        <v>3665575</v>
      </c>
      <c r="F14" s="6">
        <v>0</v>
      </c>
      <c r="G14" s="6">
        <v>0</v>
      </c>
      <c r="H14" s="6">
        <v>0</v>
      </c>
    </row>
    <row r="15" spans="1:10" ht="15.75" x14ac:dyDescent="0.25">
      <c r="A15" s="5" t="s">
        <v>19</v>
      </c>
      <c r="B15" s="3"/>
      <c r="C15" s="6">
        <f t="shared" si="0"/>
        <v>2401872.35</v>
      </c>
      <c r="D15" s="36">
        <v>1595545.19</v>
      </c>
      <c r="E15" s="36">
        <v>806327.16</v>
      </c>
      <c r="F15" s="6">
        <v>0</v>
      </c>
      <c r="G15" s="6">
        <v>0</v>
      </c>
      <c r="H15" s="6">
        <v>0</v>
      </c>
    </row>
    <row r="16" spans="1:10" ht="15.75" x14ac:dyDescent="0.25">
      <c r="A16" s="7" t="s">
        <v>20</v>
      </c>
      <c r="B16" s="11"/>
      <c r="C16" s="6">
        <f>SUM(C17:C37)</f>
        <v>1861739.23</v>
      </c>
      <c r="D16" s="36">
        <f>SUM(D17:D37)</f>
        <v>381050.33</v>
      </c>
      <c r="E16" s="36">
        <f>SUM(E17:E37)</f>
        <v>1504688.9</v>
      </c>
      <c r="F16" s="6">
        <f>F17+F18+F19+F20+F21+F23+F24+F34+F35+F37</f>
        <v>0</v>
      </c>
      <c r="G16" s="6">
        <v>0</v>
      </c>
      <c r="H16" s="6">
        <f>H17+H18+H19+H20+H21+H23+H24+H34+H35+H37</f>
        <v>0</v>
      </c>
      <c r="J16" s="21"/>
    </row>
    <row r="17" spans="1:8" s="22" customFormat="1" x14ac:dyDescent="0.25">
      <c r="A17" s="27" t="s">
        <v>76</v>
      </c>
      <c r="B17" s="28"/>
      <c r="C17" s="23">
        <f t="shared" ref="C17:C75" si="2">D17+E17+G17+H17</f>
        <v>637616</v>
      </c>
      <c r="D17" s="37"/>
      <c r="E17" s="37">
        <v>637616</v>
      </c>
      <c r="F17" s="23"/>
      <c r="G17" s="23"/>
      <c r="H17" s="23"/>
    </row>
    <row r="18" spans="1:8" s="22" customFormat="1" x14ac:dyDescent="0.25">
      <c r="A18" s="27" t="s">
        <v>71</v>
      </c>
      <c r="B18" s="28"/>
      <c r="C18" s="23">
        <f t="shared" si="2"/>
        <v>7440</v>
      </c>
      <c r="D18" s="37"/>
      <c r="E18" s="37">
        <v>7440</v>
      </c>
      <c r="F18" s="23"/>
      <c r="G18" s="23"/>
      <c r="H18" s="23"/>
    </row>
    <row r="19" spans="1:8" s="22" customFormat="1" x14ac:dyDescent="0.25">
      <c r="A19" s="27" t="s">
        <v>39</v>
      </c>
      <c r="B19" s="28"/>
      <c r="C19" s="23">
        <f t="shared" si="2"/>
        <v>44998.5</v>
      </c>
      <c r="D19" s="37"/>
      <c r="E19" s="37">
        <v>44998.5</v>
      </c>
      <c r="F19" s="23"/>
      <c r="G19" s="23"/>
      <c r="H19" s="23"/>
    </row>
    <row r="20" spans="1:8" s="22" customFormat="1" x14ac:dyDescent="0.25">
      <c r="A20" s="27" t="s">
        <v>38</v>
      </c>
      <c r="B20" s="28"/>
      <c r="C20" s="23">
        <f t="shared" si="2"/>
        <v>3795</v>
      </c>
      <c r="D20" s="37"/>
      <c r="E20" s="37">
        <v>3795</v>
      </c>
      <c r="F20" s="23"/>
      <c r="G20" s="23"/>
      <c r="H20" s="23"/>
    </row>
    <row r="21" spans="1:8" s="22" customFormat="1" x14ac:dyDescent="0.25">
      <c r="A21" s="29" t="s">
        <v>40</v>
      </c>
      <c r="B21" s="28"/>
      <c r="C21" s="23">
        <f t="shared" si="2"/>
        <v>24400</v>
      </c>
      <c r="D21" s="37"/>
      <c r="E21" s="37">
        <v>24400</v>
      </c>
      <c r="F21" s="23"/>
      <c r="G21" s="23"/>
      <c r="H21" s="23"/>
    </row>
    <row r="22" spans="1:8" s="22" customFormat="1" x14ac:dyDescent="0.25">
      <c r="A22" s="29" t="s">
        <v>79</v>
      </c>
      <c r="B22" s="28"/>
      <c r="C22" s="23">
        <f t="shared" si="2"/>
        <v>40000</v>
      </c>
      <c r="D22" s="38">
        <v>40000</v>
      </c>
      <c r="E22" s="37"/>
      <c r="F22" s="23"/>
      <c r="G22" s="23"/>
      <c r="H22" s="23"/>
    </row>
    <row r="23" spans="1:8" s="22" customFormat="1" x14ac:dyDescent="0.25">
      <c r="A23" s="27" t="s">
        <v>3</v>
      </c>
      <c r="B23" s="28"/>
      <c r="C23" s="23">
        <f t="shared" si="2"/>
        <v>77472</v>
      </c>
      <c r="D23" s="37"/>
      <c r="E23" s="37">
        <v>77472</v>
      </c>
      <c r="F23" s="23"/>
      <c r="G23" s="23"/>
      <c r="H23" s="23"/>
    </row>
    <row r="24" spans="1:8" s="22" customFormat="1" x14ac:dyDescent="0.25">
      <c r="A24" s="27" t="s">
        <v>53</v>
      </c>
      <c r="B24" s="28"/>
      <c r="C24" s="23">
        <f t="shared" si="2"/>
        <v>98006</v>
      </c>
      <c r="D24" s="37">
        <v>20000</v>
      </c>
      <c r="E24" s="37">
        <v>78006</v>
      </c>
      <c r="F24" s="23"/>
      <c r="G24" s="23"/>
      <c r="H24" s="23"/>
    </row>
    <row r="25" spans="1:8" s="22" customFormat="1" x14ac:dyDescent="0.25">
      <c r="A25" s="29" t="s">
        <v>41</v>
      </c>
      <c r="B25" s="28"/>
      <c r="C25" s="23">
        <f>SUM(D25:E25)</f>
        <v>13625</v>
      </c>
      <c r="D25" s="37"/>
      <c r="E25" s="37">
        <v>13625</v>
      </c>
      <c r="F25" s="23"/>
      <c r="G25" s="23"/>
      <c r="H25" s="23"/>
    </row>
    <row r="26" spans="1:8" s="22" customFormat="1" x14ac:dyDescent="0.25">
      <c r="A26" s="32" t="s">
        <v>77</v>
      </c>
      <c r="B26" s="28"/>
      <c r="C26" s="23">
        <f>SUM(D26:F26)</f>
        <v>219966</v>
      </c>
      <c r="D26" s="37"/>
      <c r="E26" s="37">
        <v>219966</v>
      </c>
      <c r="F26" s="23"/>
      <c r="G26" s="23"/>
      <c r="H26" s="23"/>
    </row>
    <row r="27" spans="1:8" s="22" customFormat="1" x14ac:dyDescent="0.25">
      <c r="A27" s="27" t="s">
        <v>42</v>
      </c>
      <c r="B27" s="28"/>
      <c r="C27" s="23">
        <f>SUM(D27:E27)</f>
        <v>11738.4</v>
      </c>
      <c r="D27" s="37"/>
      <c r="E27" s="37">
        <v>11738.4</v>
      </c>
      <c r="F27" s="23"/>
      <c r="G27" s="23"/>
      <c r="H27" s="23"/>
    </row>
    <row r="28" spans="1:8" s="22" customFormat="1" x14ac:dyDescent="0.25">
      <c r="A28" s="27" t="s">
        <v>54</v>
      </c>
      <c r="B28" s="28"/>
      <c r="C28" s="23">
        <f>SUM(D28:F28)</f>
        <v>43100</v>
      </c>
      <c r="D28" s="37">
        <v>35000</v>
      </c>
      <c r="E28" s="37">
        <v>8100</v>
      </c>
      <c r="F28" s="23"/>
      <c r="G28" s="23"/>
      <c r="H28" s="23"/>
    </row>
    <row r="29" spans="1:8" s="22" customFormat="1" x14ac:dyDescent="0.25">
      <c r="A29" s="27" t="s">
        <v>55</v>
      </c>
      <c r="B29" s="28"/>
      <c r="C29" s="23">
        <v>10000</v>
      </c>
      <c r="D29" s="37">
        <v>10000</v>
      </c>
      <c r="E29" s="37">
        <v>9000</v>
      </c>
      <c r="F29" s="23"/>
      <c r="G29" s="23"/>
      <c r="H29" s="23"/>
    </row>
    <row r="30" spans="1:8" s="22" customFormat="1" x14ac:dyDescent="0.25">
      <c r="A30" s="27" t="s">
        <v>56</v>
      </c>
      <c r="B30" s="28"/>
      <c r="C30" s="23">
        <v>1000</v>
      </c>
      <c r="D30" s="37">
        <v>1000</v>
      </c>
      <c r="E30" s="37">
        <v>15000</v>
      </c>
      <c r="F30" s="23"/>
      <c r="G30" s="23"/>
      <c r="H30" s="23"/>
    </row>
    <row r="31" spans="1:8" s="22" customFormat="1" x14ac:dyDescent="0.25">
      <c r="A31" s="27" t="s">
        <v>66</v>
      </c>
      <c r="B31" s="28"/>
      <c r="C31" s="23">
        <v>17000</v>
      </c>
      <c r="D31" s="37"/>
      <c r="E31" s="37">
        <v>17000</v>
      </c>
      <c r="F31" s="23"/>
      <c r="G31" s="23"/>
      <c r="H31" s="23"/>
    </row>
    <row r="32" spans="1:8" s="22" customFormat="1" x14ac:dyDescent="0.25">
      <c r="A32" s="27" t="s">
        <v>89</v>
      </c>
      <c r="B32" s="28"/>
      <c r="C32" s="23">
        <f>SUM(D32:F32)</f>
        <v>281200</v>
      </c>
      <c r="D32" s="37">
        <v>200000</v>
      </c>
      <c r="E32" s="38">
        <v>81200</v>
      </c>
      <c r="F32" s="23"/>
      <c r="G32" s="23"/>
      <c r="H32" s="23"/>
    </row>
    <row r="33" spans="1:8" s="22" customFormat="1" x14ac:dyDescent="0.25">
      <c r="A33" s="29" t="s">
        <v>60</v>
      </c>
      <c r="B33" s="28"/>
      <c r="C33" s="23">
        <v>10000</v>
      </c>
      <c r="D33" s="37">
        <v>10000</v>
      </c>
      <c r="E33" s="37"/>
      <c r="F33" s="23"/>
      <c r="G33" s="23"/>
      <c r="H33" s="23"/>
    </row>
    <row r="34" spans="1:8" s="22" customFormat="1" x14ac:dyDescent="0.25">
      <c r="A34" s="27" t="s">
        <v>43</v>
      </c>
      <c r="B34" s="28"/>
      <c r="C34" s="23">
        <f t="shared" si="2"/>
        <v>247305.33000000002</v>
      </c>
      <c r="D34" s="38">
        <v>47050.33</v>
      </c>
      <c r="E34" s="37">
        <v>200255</v>
      </c>
      <c r="F34" s="23"/>
      <c r="G34" s="23"/>
      <c r="H34" s="23"/>
    </row>
    <row r="35" spans="1:8" s="22" customFormat="1" x14ac:dyDescent="0.25">
      <c r="A35" s="27" t="s">
        <v>26</v>
      </c>
      <c r="B35" s="28"/>
      <c r="C35" s="23">
        <f t="shared" si="2"/>
        <v>7500</v>
      </c>
      <c r="D35" s="37"/>
      <c r="E35" s="37">
        <v>7500</v>
      </c>
      <c r="F35" s="23"/>
      <c r="G35" s="23"/>
      <c r="H35" s="23"/>
    </row>
    <row r="36" spans="1:8" s="22" customFormat="1" x14ac:dyDescent="0.25">
      <c r="A36" s="27" t="s">
        <v>85</v>
      </c>
      <c r="B36" s="28"/>
      <c r="C36" s="23">
        <f t="shared" si="2"/>
        <v>28000</v>
      </c>
      <c r="D36" s="37">
        <v>18000</v>
      </c>
      <c r="E36" s="37">
        <v>10000</v>
      </c>
      <c r="F36" s="23"/>
      <c r="G36" s="23"/>
      <c r="H36" s="23"/>
    </row>
    <row r="37" spans="1:8" s="22" customFormat="1" x14ac:dyDescent="0.25">
      <c r="A37" s="27" t="s">
        <v>27</v>
      </c>
      <c r="B37" s="28"/>
      <c r="C37" s="23">
        <f t="shared" si="2"/>
        <v>37577</v>
      </c>
      <c r="D37" s="37"/>
      <c r="E37" s="37">
        <v>37577</v>
      </c>
      <c r="F37" s="23"/>
      <c r="G37" s="23"/>
      <c r="H37" s="23"/>
    </row>
    <row r="38" spans="1:8" ht="31.5" x14ac:dyDescent="0.25">
      <c r="A38" s="7" t="s">
        <v>21</v>
      </c>
      <c r="B38" s="11"/>
      <c r="C38" s="6">
        <f>SUM(C39:C52)</f>
        <v>2288520.9500000002</v>
      </c>
      <c r="D38" s="36">
        <f>SUM(D39:D52)</f>
        <v>300000</v>
      </c>
      <c r="E38" s="36">
        <f>SUM(E39:E52)</f>
        <v>1988520.95</v>
      </c>
      <c r="F38" s="6">
        <f t="shared" ref="F38:H38" si="3">SUM(F39:F52)</f>
        <v>0</v>
      </c>
      <c r="G38" s="6">
        <f t="shared" si="3"/>
        <v>0</v>
      </c>
      <c r="H38" s="6">
        <f t="shared" si="3"/>
        <v>0</v>
      </c>
    </row>
    <row r="39" spans="1:8" s="22" customFormat="1" ht="30" x14ac:dyDescent="0.25">
      <c r="A39" s="27" t="s">
        <v>28</v>
      </c>
      <c r="B39" s="25"/>
      <c r="C39" s="23">
        <f t="shared" si="2"/>
        <v>11781.12</v>
      </c>
      <c r="D39" s="37"/>
      <c r="E39" s="37">
        <v>11781.12</v>
      </c>
      <c r="F39" s="23"/>
      <c r="G39" s="23"/>
      <c r="H39" s="23"/>
    </row>
    <row r="40" spans="1:8" s="22" customFormat="1" x14ac:dyDescent="0.25">
      <c r="A40" s="27" t="s">
        <v>1</v>
      </c>
      <c r="B40" s="25"/>
      <c r="C40" s="23">
        <f t="shared" si="2"/>
        <v>164111</v>
      </c>
      <c r="D40" s="37">
        <v>100000</v>
      </c>
      <c r="E40" s="37">
        <v>64111</v>
      </c>
      <c r="F40" s="23"/>
      <c r="G40" s="23"/>
      <c r="H40" s="23"/>
    </row>
    <row r="41" spans="1:8" s="22" customFormat="1" ht="30" x14ac:dyDescent="0.25">
      <c r="A41" s="27" t="s">
        <v>72</v>
      </c>
      <c r="B41" s="25"/>
      <c r="C41" s="23">
        <f t="shared" si="2"/>
        <v>361528</v>
      </c>
      <c r="D41" s="37"/>
      <c r="E41" s="37">
        <v>361528</v>
      </c>
      <c r="F41" s="23"/>
      <c r="G41" s="23"/>
      <c r="H41" s="23"/>
    </row>
    <row r="42" spans="1:8" s="22" customFormat="1" x14ac:dyDescent="0.25">
      <c r="A42" s="27" t="s">
        <v>46</v>
      </c>
      <c r="B42" s="25"/>
      <c r="C42" s="23">
        <f>SUM(D42:E42)</f>
        <v>57240</v>
      </c>
      <c r="D42" s="37"/>
      <c r="E42" s="37">
        <v>57240</v>
      </c>
      <c r="F42" s="23"/>
      <c r="G42" s="23"/>
      <c r="H42" s="23"/>
    </row>
    <row r="43" spans="1:8" s="22" customFormat="1" x14ac:dyDescent="0.25">
      <c r="A43" s="27" t="s">
        <v>44</v>
      </c>
      <c r="B43" s="25"/>
      <c r="C43" s="23">
        <f t="shared" si="2"/>
        <v>9030</v>
      </c>
      <c r="D43" s="37"/>
      <c r="E43" s="37">
        <v>9030</v>
      </c>
      <c r="F43" s="23"/>
      <c r="G43" s="23"/>
      <c r="H43" s="23"/>
    </row>
    <row r="44" spans="1:8" s="22" customFormat="1" x14ac:dyDescent="0.25">
      <c r="A44" s="27" t="s">
        <v>45</v>
      </c>
      <c r="B44" s="25"/>
      <c r="C44" s="23">
        <f>SUM(D44:E44)</f>
        <v>10740</v>
      </c>
      <c r="D44" s="37"/>
      <c r="E44" s="37">
        <v>10740</v>
      </c>
      <c r="F44" s="23"/>
      <c r="G44" s="23"/>
      <c r="H44" s="23"/>
    </row>
    <row r="45" spans="1:8" s="22" customFormat="1" ht="30" x14ac:dyDescent="0.25">
      <c r="A45" s="27" t="s">
        <v>61</v>
      </c>
      <c r="B45" s="25"/>
      <c r="C45" s="23">
        <f>SUM(D45:H45)</f>
        <v>492450</v>
      </c>
      <c r="D45" s="37">
        <v>200000</v>
      </c>
      <c r="E45" s="38">
        <v>292450</v>
      </c>
      <c r="F45" s="23"/>
      <c r="G45" s="23"/>
      <c r="H45" s="23"/>
    </row>
    <row r="46" spans="1:8" s="22" customFormat="1" ht="30" x14ac:dyDescent="0.25">
      <c r="A46" s="27" t="s">
        <v>47</v>
      </c>
      <c r="B46" s="25"/>
      <c r="C46" s="23">
        <f>SUM(D46:E46)</f>
        <v>6655</v>
      </c>
      <c r="D46" s="37"/>
      <c r="E46" s="37">
        <v>6655</v>
      </c>
      <c r="F46" s="23"/>
      <c r="G46" s="23"/>
      <c r="H46" s="23"/>
    </row>
    <row r="47" spans="1:8" s="22" customFormat="1" ht="30" x14ac:dyDescent="0.25">
      <c r="A47" s="27" t="s">
        <v>48</v>
      </c>
      <c r="B47" s="25"/>
      <c r="C47" s="23">
        <f>SUM(D47:E47)</f>
        <v>11000</v>
      </c>
      <c r="D47" s="37"/>
      <c r="E47" s="37">
        <v>11000</v>
      </c>
      <c r="F47" s="23"/>
      <c r="G47" s="23"/>
      <c r="H47" s="23"/>
    </row>
    <row r="48" spans="1:8" s="22" customFormat="1" ht="60" x14ac:dyDescent="0.25">
      <c r="A48" s="27" t="s">
        <v>14</v>
      </c>
      <c r="B48" s="25"/>
      <c r="C48" s="23">
        <f t="shared" si="2"/>
        <v>598610.82999999996</v>
      </c>
      <c r="D48" s="37"/>
      <c r="E48" s="37">
        <v>598610.82999999996</v>
      </c>
      <c r="F48" s="23"/>
      <c r="G48" s="23"/>
      <c r="H48" s="23"/>
    </row>
    <row r="49" spans="1:8" s="22" customFormat="1" ht="45" x14ac:dyDescent="0.25">
      <c r="A49" s="27" t="s">
        <v>49</v>
      </c>
      <c r="B49" s="25"/>
      <c r="C49" s="23">
        <f t="shared" si="2"/>
        <v>150500</v>
      </c>
      <c r="D49" s="37"/>
      <c r="E49" s="37">
        <v>150500</v>
      </c>
      <c r="F49" s="23"/>
      <c r="G49" s="23"/>
      <c r="H49" s="23"/>
    </row>
    <row r="50" spans="1:8" s="22" customFormat="1" x14ac:dyDescent="0.25">
      <c r="A50" s="27" t="s">
        <v>16</v>
      </c>
      <c r="B50" s="25"/>
      <c r="C50" s="23">
        <f t="shared" si="2"/>
        <v>13182</v>
      </c>
      <c r="D50" s="37"/>
      <c r="E50" s="37">
        <v>13182</v>
      </c>
      <c r="F50" s="23"/>
      <c r="G50" s="23"/>
      <c r="H50" s="23"/>
    </row>
    <row r="51" spans="1:8" s="22" customFormat="1" x14ac:dyDescent="0.25">
      <c r="A51" s="27" t="s">
        <v>17</v>
      </c>
      <c r="B51" s="25"/>
      <c r="C51" s="23">
        <f t="shared" si="2"/>
        <v>249000</v>
      </c>
      <c r="D51" s="37"/>
      <c r="E51" s="37">
        <v>249000</v>
      </c>
      <c r="F51" s="23"/>
      <c r="G51" s="23"/>
      <c r="H51" s="23"/>
    </row>
    <row r="52" spans="1:8" s="22" customFormat="1" x14ac:dyDescent="0.25">
      <c r="A52" s="27" t="s">
        <v>15</v>
      </c>
      <c r="B52" s="25"/>
      <c r="C52" s="23">
        <f t="shared" si="2"/>
        <v>152693</v>
      </c>
      <c r="D52" s="37"/>
      <c r="E52" s="37">
        <v>152693</v>
      </c>
      <c r="F52" s="23"/>
      <c r="G52" s="23"/>
      <c r="H52" s="23"/>
    </row>
    <row r="53" spans="1:8" ht="15.75" x14ac:dyDescent="0.25">
      <c r="A53" s="7" t="s">
        <v>22</v>
      </c>
      <c r="B53" s="11"/>
      <c r="C53" s="6">
        <f>SUM(C54:C69)</f>
        <v>2167024.3099999996</v>
      </c>
      <c r="D53" s="36">
        <f>SUM(D54:D69)</f>
        <v>1054085.47</v>
      </c>
      <c r="E53" s="36">
        <f>SUM(E54:E69)</f>
        <v>1012938.84</v>
      </c>
      <c r="F53" s="6">
        <f>SUM(F54:F62)</f>
        <v>100000</v>
      </c>
      <c r="G53" s="6">
        <f>G56+G57+G59+G61+G62+G63+G64+G65+G66+G69</f>
        <v>0</v>
      </c>
      <c r="H53" s="6">
        <f>H56+H57+H59+H61+H62+H63+H64+H65+H66+H69</f>
        <v>0</v>
      </c>
    </row>
    <row r="54" spans="1:8" s="22" customFormat="1" x14ac:dyDescent="0.25">
      <c r="A54" s="27" t="s">
        <v>63</v>
      </c>
      <c r="B54" s="28"/>
      <c r="C54" s="23">
        <f>SUM(D54:H54)</f>
        <v>3000</v>
      </c>
      <c r="D54" s="37">
        <v>3000</v>
      </c>
      <c r="E54" s="37"/>
      <c r="F54" s="23"/>
      <c r="G54" s="23"/>
      <c r="H54" s="23"/>
    </row>
    <row r="55" spans="1:8" s="22" customFormat="1" x14ac:dyDescent="0.25">
      <c r="A55" s="27" t="s">
        <v>64</v>
      </c>
      <c r="B55" s="25"/>
      <c r="C55" s="23">
        <f>SUM(D55:H55)</f>
        <v>54800</v>
      </c>
      <c r="D55" s="37">
        <v>47600</v>
      </c>
      <c r="E55" s="37">
        <v>7200</v>
      </c>
      <c r="F55" s="24"/>
      <c r="G55" s="24"/>
      <c r="H55" s="24"/>
    </row>
    <row r="56" spans="1:8" s="22" customFormat="1" ht="30" x14ac:dyDescent="0.25">
      <c r="A56" s="27" t="s">
        <v>2</v>
      </c>
      <c r="B56" s="28"/>
      <c r="C56" s="23">
        <f t="shared" si="2"/>
        <v>10000</v>
      </c>
      <c r="D56" s="37"/>
      <c r="E56" s="37">
        <v>10000</v>
      </c>
      <c r="F56" s="23"/>
      <c r="G56" s="23"/>
      <c r="H56" s="23"/>
    </row>
    <row r="57" spans="1:8" s="22" customFormat="1" x14ac:dyDescent="0.25">
      <c r="A57" s="32" t="s">
        <v>69</v>
      </c>
      <c r="B57" s="28"/>
      <c r="C57" s="23">
        <f t="shared" si="2"/>
        <v>64965.47</v>
      </c>
      <c r="D57" s="37">
        <v>34965.47</v>
      </c>
      <c r="E57" s="37">
        <v>30000</v>
      </c>
      <c r="F57" s="23"/>
      <c r="G57" s="23"/>
      <c r="H57" s="23"/>
    </row>
    <row r="58" spans="1:8" s="22" customFormat="1" ht="30" x14ac:dyDescent="0.25">
      <c r="A58" s="32" t="s">
        <v>88</v>
      </c>
      <c r="B58" s="28"/>
      <c r="C58" s="23">
        <f t="shared" si="2"/>
        <v>27790</v>
      </c>
      <c r="D58" s="37">
        <v>8520</v>
      </c>
      <c r="E58" s="37">
        <v>19270</v>
      </c>
      <c r="F58" s="23"/>
      <c r="G58" s="23"/>
      <c r="H58" s="23"/>
    </row>
    <row r="59" spans="1:8" s="22" customFormat="1" x14ac:dyDescent="0.25">
      <c r="A59" s="27" t="s">
        <v>30</v>
      </c>
      <c r="B59" s="28"/>
      <c r="C59" s="23">
        <f t="shared" si="2"/>
        <v>21200</v>
      </c>
      <c r="D59" s="37"/>
      <c r="E59" s="37">
        <v>21200</v>
      </c>
      <c r="F59" s="23"/>
      <c r="G59" s="23"/>
      <c r="H59" s="23"/>
    </row>
    <row r="60" spans="1:8" s="22" customFormat="1" ht="30" x14ac:dyDescent="0.25">
      <c r="A60" s="27" t="s">
        <v>74</v>
      </c>
      <c r="B60" s="28"/>
      <c r="C60" s="23">
        <f>SUM(D60:H60)</f>
        <v>1698000</v>
      </c>
      <c r="D60" s="37">
        <v>900000</v>
      </c>
      <c r="E60" s="37">
        <v>698000</v>
      </c>
      <c r="F60" s="23">
        <v>100000</v>
      </c>
      <c r="G60" s="23"/>
      <c r="H60" s="23"/>
    </row>
    <row r="61" spans="1:8" s="22" customFormat="1" ht="30" x14ac:dyDescent="0.25">
      <c r="A61" s="27" t="s">
        <v>29</v>
      </c>
      <c r="B61" s="28"/>
      <c r="C61" s="23">
        <f t="shared" si="2"/>
        <v>25915</v>
      </c>
      <c r="D61" s="44"/>
      <c r="E61" s="37">
        <v>25915</v>
      </c>
      <c r="F61" s="23"/>
      <c r="G61" s="23"/>
      <c r="H61" s="23"/>
    </row>
    <row r="62" spans="1:8" s="22" customFormat="1" x14ac:dyDescent="0.25">
      <c r="A62" s="27" t="s">
        <v>87</v>
      </c>
      <c r="B62" s="28"/>
      <c r="C62" s="23">
        <f t="shared" si="2"/>
        <v>1080</v>
      </c>
      <c r="D62" s="37"/>
      <c r="E62" s="37">
        <v>1080</v>
      </c>
      <c r="F62" s="23"/>
      <c r="G62" s="23"/>
      <c r="H62" s="23"/>
    </row>
    <row r="63" spans="1:8" s="22" customFormat="1" x14ac:dyDescent="0.25">
      <c r="A63" s="32" t="s">
        <v>70</v>
      </c>
      <c r="B63" s="28"/>
      <c r="C63" s="23">
        <f t="shared" si="2"/>
        <v>31340</v>
      </c>
      <c r="D63" s="37"/>
      <c r="E63" s="37">
        <v>31340</v>
      </c>
      <c r="F63" s="23"/>
      <c r="G63" s="23"/>
      <c r="H63" s="23"/>
    </row>
    <row r="64" spans="1:8" s="22" customFormat="1" x14ac:dyDescent="0.25">
      <c r="A64" s="27" t="s">
        <v>65</v>
      </c>
      <c r="B64" s="28"/>
      <c r="C64" s="23">
        <f t="shared" si="2"/>
        <v>63500</v>
      </c>
      <c r="D64" s="37">
        <v>55000</v>
      </c>
      <c r="E64" s="37">
        <v>8500</v>
      </c>
      <c r="F64" s="23"/>
      <c r="G64" s="23"/>
      <c r="H64" s="23"/>
    </row>
    <row r="65" spans="1:8" s="22" customFormat="1" x14ac:dyDescent="0.25">
      <c r="A65" s="27" t="s">
        <v>8</v>
      </c>
      <c r="B65" s="28"/>
      <c r="C65" s="23">
        <f t="shared" si="2"/>
        <v>9000</v>
      </c>
      <c r="D65" s="37"/>
      <c r="E65" s="37">
        <v>9000</v>
      </c>
      <c r="F65" s="23"/>
      <c r="G65" s="23"/>
      <c r="H65" s="23"/>
    </row>
    <row r="66" spans="1:8" s="22" customFormat="1" x14ac:dyDescent="0.25">
      <c r="A66" s="27" t="s">
        <v>9</v>
      </c>
      <c r="B66" s="28"/>
      <c r="C66" s="23">
        <f t="shared" si="2"/>
        <v>18</v>
      </c>
      <c r="D66" s="37"/>
      <c r="E66" s="37">
        <v>18</v>
      </c>
      <c r="F66" s="23"/>
      <c r="G66" s="23"/>
      <c r="H66" s="23"/>
    </row>
    <row r="67" spans="1:8" s="22" customFormat="1" x14ac:dyDescent="0.25">
      <c r="A67" s="27" t="s">
        <v>83</v>
      </c>
      <c r="B67" s="28"/>
      <c r="C67" s="23">
        <f t="shared" si="2"/>
        <v>99548.52</v>
      </c>
      <c r="D67" s="37"/>
      <c r="E67" s="37">
        <v>99548.52</v>
      </c>
      <c r="F67" s="23"/>
      <c r="G67" s="23"/>
      <c r="H67" s="23"/>
    </row>
    <row r="68" spans="1:8" s="22" customFormat="1" ht="30" x14ac:dyDescent="0.25">
      <c r="A68" s="27" t="s">
        <v>82</v>
      </c>
      <c r="B68" s="28"/>
      <c r="C68" s="23">
        <f t="shared" si="2"/>
        <v>50000</v>
      </c>
      <c r="D68" s="37">
        <v>5000</v>
      </c>
      <c r="E68" s="37">
        <v>45000</v>
      </c>
      <c r="F68" s="23"/>
      <c r="G68" s="23"/>
      <c r="H68" s="23"/>
    </row>
    <row r="69" spans="1:8" s="22" customFormat="1" ht="30" x14ac:dyDescent="0.25">
      <c r="A69" s="27" t="s">
        <v>50</v>
      </c>
      <c r="B69" s="28"/>
      <c r="C69" s="23">
        <f t="shared" si="2"/>
        <v>6867.32</v>
      </c>
      <c r="D69" s="37"/>
      <c r="E69" s="37">
        <v>6867.32</v>
      </c>
      <c r="F69" s="23"/>
      <c r="G69" s="23"/>
      <c r="H69" s="23"/>
    </row>
    <row r="70" spans="1:8" ht="15.75" x14ac:dyDescent="0.25">
      <c r="A70" s="7" t="s">
        <v>23</v>
      </c>
      <c r="B70" s="11"/>
      <c r="C70" s="6">
        <f>SUM(D70:H70)</f>
        <v>33975</v>
      </c>
      <c r="D70" s="36">
        <v>0</v>
      </c>
      <c r="E70" s="36">
        <v>33975</v>
      </c>
      <c r="F70" s="6">
        <v>0</v>
      </c>
      <c r="G70" s="6">
        <v>0</v>
      </c>
      <c r="H70" s="6">
        <v>0</v>
      </c>
    </row>
    <row r="71" spans="1:8" ht="15.75" x14ac:dyDescent="0.25">
      <c r="A71" s="7" t="s">
        <v>7</v>
      </c>
      <c r="B71" s="13"/>
      <c r="C71" s="6">
        <f t="shared" si="2"/>
        <v>1381871.6800000002</v>
      </c>
      <c r="D71" s="36">
        <v>0</v>
      </c>
      <c r="E71" s="36">
        <f>SUM(E72:E75)</f>
        <v>1381871.6800000002</v>
      </c>
      <c r="F71" s="6">
        <v>0</v>
      </c>
      <c r="G71" s="6">
        <v>0</v>
      </c>
      <c r="H71" s="6">
        <v>0</v>
      </c>
    </row>
    <row r="72" spans="1:8" s="22" customFormat="1" x14ac:dyDescent="0.25">
      <c r="A72" s="27" t="s">
        <v>4</v>
      </c>
      <c r="B72" s="28"/>
      <c r="C72" s="23">
        <f t="shared" si="2"/>
        <v>17274</v>
      </c>
      <c r="D72" s="37"/>
      <c r="E72" s="37">
        <v>17274</v>
      </c>
      <c r="F72" s="23"/>
      <c r="G72" s="23"/>
      <c r="H72" s="23"/>
    </row>
    <row r="73" spans="1:8" s="22" customFormat="1" x14ac:dyDescent="0.25">
      <c r="A73" s="27" t="s">
        <v>5</v>
      </c>
      <c r="B73" s="28"/>
      <c r="C73" s="23">
        <f t="shared" si="2"/>
        <v>685899</v>
      </c>
      <c r="D73" s="37"/>
      <c r="E73" s="37">
        <v>685899</v>
      </c>
      <c r="F73" s="23"/>
      <c r="G73" s="23"/>
      <c r="H73" s="23"/>
    </row>
    <row r="74" spans="1:8" s="22" customFormat="1" x14ac:dyDescent="0.25">
      <c r="A74" s="27" t="s">
        <v>6</v>
      </c>
      <c r="B74" s="28"/>
      <c r="C74" s="23">
        <f t="shared" si="2"/>
        <v>649536.32999999996</v>
      </c>
      <c r="D74" s="37"/>
      <c r="E74" s="37">
        <v>649536.32999999996</v>
      </c>
      <c r="F74" s="23"/>
      <c r="G74" s="23"/>
      <c r="H74" s="23"/>
    </row>
    <row r="75" spans="1:8" s="22" customFormat="1" x14ac:dyDescent="0.25">
      <c r="A75" s="27" t="s">
        <v>86</v>
      </c>
      <c r="B75" s="28"/>
      <c r="C75" s="23">
        <f t="shared" si="2"/>
        <v>29162.35</v>
      </c>
      <c r="D75" s="37"/>
      <c r="E75" s="37">
        <v>29162.35</v>
      </c>
      <c r="F75" s="23"/>
      <c r="G75" s="23"/>
      <c r="H75" s="23"/>
    </row>
    <row r="76" spans="1:8" s="2" customFormat="1" ht="31.5" x14ac:dyDescent="0.25">
      <c r="A76" s="7" t="s">
        <v>24</v>
      </c>
      <c r="B76" s="11"/>
      <c r="C76" s="6">
        <f>D76+E76+G76+H76</f>
        <v>405000</v>
      </c>
      <c r="D76" s="36">
        <v>0</v>
      </c>
      <c r="E76" s="36">
        <v>405000</v>
      </c>
      <c r="F76" s="6">
        <v>0</v>
      </c>
      <c r="G76" s="6">
        <v>0</v>
      </c>
      <c r="H76" s="6">
        <v>0</v>
      </c>
    </row>
    <row r="77" spans="1:8" s="4" customFormat="1" ht="15.75" x14ac:dyDescent="0.25">
      <c r="A77" s="7" t="s">
        <v>51</v>
      </c>
      <c r="B77" s="11"/>
      <c r="C77" s="6">
        <f>SUM(D77:E77)</f>
        <v>27500</v>
      </c>
      <c r="D77" s="36">
        <v>5000</v>
      </c>
      <c r="E77" s="36">
        <v>22500</v>
      </c>
      <c r="F77" s="6">
        <v>0</v>
      </c>
      <c r="G77" s="6">
        <v>0</v>
      </c>
      <c r="H77" s="6">
        <v>0</v>
      </c>
    </row>
    <row r="78" spans="1:8" s="26" customFormat="1" ht="15.75" x14ac:dyDescent="0.25">
      <c r="A78" s="5" t="s">
        <v>67</v>
      </c>
      <c r="B78" s="6"/>
      <c r="C78" s="6">
        <f t="shared" ref="C78:C83" si="4">SUM(D78:H78)</f>
        <v>1736350</v>
      </c>
      <c r="D78" s="36">
        <f>SUM(D79:D83)</f>
        <v>320000</v>
      </c>
      <c r="E78" s="36">
        <f>SUM(E79:E82)</f>
        <v>1088000</v>
      </c>
      <c r="F78" s="6">
        <f>SUM(F79:F82)</f>
        <v>0</v>
      </c>
      <c r="G78" s="6">
        <f>SUM(G79:G82)</f>
        <v>297000</v>
      </c>
      <c r="H78" s="6">
        <f>SUM(H79:H82)</f>
        <v>31350</v>
      </c>
    </row>
    <row r="79" spans="1:8" x14ac:dyDescent="0.25">
      <c r="A79" s="15" t="s">
        <v>52</v>
      </c>
      <c r="B79" s="18"/>
      <c r="C79" s="23">
        <f t="shared" si="4"/>
        <v>1351000</v>
      </c>
      <c r="D79" s="39">
        <v>320000</v>
      </c>
      <c r="E79" s="38">
        <v>1031000</v>
      </c>
      <c r="F79" s="18"/>
      <c r="G79" s="18"/>
      <c r="H79" s="18"/>
    </row>
    <row r="80" spans="1:8" x14ac:dyDescent="0.25">
      <c r="A80" s="14" t="s">
        <v>73</v>
      </c>
      <c r="B80" s="18"/>
      <c r="C80" s="23">
        <f t="shared" si="4"/>
        <v>35000</v>
      </c>
      <c r="D80" s="39"/>
      <c r="E80" s="39">
        <v>35000</v>
      </c>
      <c r="F80" s="18"/>
      <c r="G80" s="18"/>
      <c r="H80" s="18"/>
    </row>
    <row r="81" spans="1:8" x14ac:dyDescent="0.25">
      <c r="A81" s="14" t="s">
        <v>84</v>
      </c>
      <c r="B81" s="18"/>
      <c r="C81" s="23">
        <f t="shared" si="4"/>
        <v>22000</v>
      </c>
      <c r="D81" s="39"/>
      <c r="E81" s="39">
        <v>22000</v>
      </c>
      <c r="F81" s="18"/>
      <c r="G81" s="18"/>
      <c r="H81" s="18"/>
    </row>
    <row r="82" spans="1:8" x14ac:dyDescent="0.25">
      <c r="A82" s="14" t="s">
        <v>57</v>
      </c>
      <c r="B82" s="18"/>
      <c r="C82" s="23">
        <f t="shared" si="4"/>
        <v>328350</v>
      </c>
      <c r="D82" s="39"/>
      <c r="E82" s="39"/>
      <c r="F82" s="18"/>
      <c r="G82" s="18">
        <v>297000</v>
      </c>
      <c r="H82" s="18">
        <v>31350</v>
      </c>
    </row>
    <row r="83" spans="1:8" x14ac:dyDescent="0.25">
      <c r="A83" s="14" t="s">
        <v>81</v>
      </c>
      <c r="B83" s="18"/>
      <c r="C83" s="23">
        <f t="shared" si="4"/>
        <v>0</v>
      </c>
      <c r="D83" s="39"/>
      <c r="E83" s="39"/>
      <c r="F83" s="18"/>
      <c r="G83" s="18"/>
      <c r="H83" s="18"/>
    </row>
    <row r="84" spans="1:8" ht="15.75" x14ac:dyDescent="0.25">
      <c r="A84" s="8"/>
      <c r="B84" s="19"/>
      <c r="C84" s="20"/>
      <c r="D84" s="40"/>
      <c r="E84" s="40"/>
      <c r="F84" s="20"/>
      <c r="G84" s="20"/>
      <c r="H84" s="20"/>
    </row>
    <row r="85" spans="1:8" ht="15.75" x14ac:dyDescent="0.25">
      <c r="A85" s="4" t="s">
        <v>31</v>
      </c>
      <c r="B85" s="31"/>
      <c r="C85" s="31" t="s">
        <v>32</v>
      </c>
      <c r="D85" s="45"/>
    </row>
    <row r="86" spans="1:8" ht="15.75" x14ac:dyDescent="0.25">
      <c r="A86" s="4"/>
      <c r="B86" s="31"/>
      <c r="C86" s="31"/>
      <c r="D86" s="45"/>
    </row>
    <row r="87" spans="1:8" ht="15.75" x14ac:dyDescent="0.25">
      <c r="A87" s="4"/>
      <c r="B87" s="31"/>
      <c r="C87" s="31"/>
      <c r="D87" s="45"/>
    </row>
    <row r="88" spans="1:8" ht="15.75" x14ac:dyDescent="0.25">
      <c r="A88" s="4" t="s">
        <v>33</v>
      </c>
      <c r="B88" s="31"/>
      <c r="C88" s="31" t="s">
        <v>34</v>
      </c>
      <c r="D88" s="45"/>
    </row>
    <row r="89" spans="1:8" ht="15.75" x14ac:dyDescent="0.25">
      <c r="A89" s="4"/>
      <c r="B89" s="31"/>
      <c r="C89" s="31"/>
      <c r="D89" s="45"/>
    </row>
    <row r="90" spans="1:8" ht="15.75" x14ac:dyDescent="0.25">
      <c r="A90" s="4"/>
      <c r="B90" s="31"/>
      <c r="C90" s="31"/>
      <c r="D90" s="45"/>
    </row>
    <row r="91" spans="1:8" ht="15.75" x14ac:dyDescent="0.25">
      <c r="A91" s="4"/>
      <c r="B91" s="31"/>
      <c r="C91" s="31"/>
      <c r="D91" s="45"/>
    </row>
  </sheetData>
  <mergeCells count="7">
    <mergeCell ref="A3:A4"/>
    <mergeCell ref="B3:B4"/>
    <mergeCell ref="C3:C4"/>
    <mergeCell ref="D3:H3"/>
    <mergeCell ref="B1:E1"/>
    <mergeCell ref="B2:E2"/>
    <mergeCell ref="F1:H1"/>
  </mergeCells>
  <pageMargins left="0.7" right="0.7" top="0.75" bottom="0.75" header="0.3" footer="0.3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на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2020-12-11T06:31:08Z</cp:lastPrinted>
  <dcterms:created xsi:type="dcterms:W3CDTF">2018-07-11T05:52:07Z</dcterms:created>
  <dcterms:modified xsi:type="dcterms:W3CDTF">2020-12-15T11:00:26Z</dcterms:modified>
</cp:coreProperties>
</file>